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1"/>
  </bookViews>
  <sheets>
    <sheet name="Evaluation Version" sheetId="1" state="visible" r:id="rId2"/>
    <sheet name="_1_ 03 - Промышленность_2024 (з" sheetId="2" state="visible" r:id="rId3"/>
  </sheets>
  <definedNames>
    <definedName function="false" hidden="false" name="_xlnm.Print_Area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<sst xmlns="http://schemas.openxmlformats.org/spreadsheetml/2006/main" count="158" uniqueCount="54">
  <si>
    <t xml:space="preserve">Wxcel IO License Not Found</t>
  </si>
  <si>
    <t xml:space="preserve">You need a valid license key to run SpreadJS Excel IO. Temporary keys are available for evaluation. If you purchased a license, your key is in your purchase confirmation email. Email us.sales@grapecity.com if you need assistance.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</si>
  <si>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</si>
  <si>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</si>
  <si>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</si>
  <si>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</si>
  <si>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</si>
  <si>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Комментарии к показателям</t>
  </si>
  <si>
    <t xml:space="preserve">вариант 1</t>
  </si>
  <si>
    <t xml:space="preserve"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</si>
  <si>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</si>
  <si>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</si>
  <si>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 xml:space="preserve">тыс.рублей в ценах соответствующих лет</t>
  </si>
  <si>
    <t xml:space="preserve">СПРАВОЧНО: в том числе по крупным и средним организациям</t>
  </si>
  <si>
    <t xml:space="preserve">х</t>
  </si>
  <si>
    <t xml:space="preserve">Темп роста отгрузки (B+С+D+E) </t>
  </si>
  <si>
    <t xml:space="preserve">% к предыдущему году в действующих ценах</t>
  </si>
  <si>
    <t xml:space="preserve">Индекс-дефлятор</t>
  </si>
  <si>
    <t xml:space="preserve">в % к предыдущему году</t>
  </si>
  <si>
    <t xml:space="preserve">Индекс производства</t>
  </si>
  <si>
    <t xml:space="preserve">в % к предыдущему году в сопоставимых ценах</t>
  </si>
  <si>
    <t xml:space="preserve">в том числе по видам деятельности:</t>
  </si>
  <si>
    <t xml:space="preserve"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</si>
  <si>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 xml:space="preserve">Темп роста отгрузки</t>
  </si>
  <si>
    <t xml:space="preserve">% к предыдущему году</t>
  </si>
  <si>
    <t xml:space="preserve">% к предыдущему году в сопоставимых ценах</t>
  </si>
  <si>
    <t xml:space="preserve"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</si>
  <si>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 xml:space="preserve"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</si>
  <si>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 xml:space="preserve"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</si>
  <si>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 xml:space="preserve"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</si>
  <si>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 xml:space="preserve"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</si>
  <si>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</si>
  <si>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 xml:space="preserve"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</si>
  <si>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 xml:space="preserve">Производство продукции в натуральном выражении по полному кругу предприятий</t>
  </si>
  <si>
    <t xml:space="preserve">Индекс производства - 06 Добыча сырой нефти и природного газа</t>
  </si>
  <si>
    <t xml:space="preserve">Нефть добытая, включая газовый конденсат</t>
  </si>
  <si>
    <t xml:space="preserve">тонн</t>
  </si>
  <si>
    <t xml:space="preserve">Газ природный и попутный</t>
  </si>
  <si>
    <t xml:space="preserve">тыс.куб.м.</t>
  </si>
  <si>
    <t xml:space="preserve">Индекс производства - 08 Добыча прочих полезных ископаемых</t>
  </si>
  <si>
    <t xml:space="preserve">Известняк</t>
  </si>
  <si>
    <t xml:space="preserve">Пески природные</t>
  </si>
  <si>
    <t xml:space="preserve">куб. метров</t>
  </si>
  <si>
    <t xml:space="preserve">Гравий</t>
  </si>
  <si>
    <t xml:space="preserve">Щебень</t>
  </si>
  <si>
    <t xml:space="preserve"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</si>
  <si>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</si>
  <si>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 xml:space="preserve">Тепловая энергия</t>
  </si>
  <si>
    <t xml:space="preserve">тыс.Гкал.</t>
  </si>
  <si>
    <t xml:space="preserve"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</si>
  <si>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 xml:space="preserve">Водоснабжение</t>
  </si>
  <si>
    <t xml:space="preserve">тыс.м3</t>
  </si>
  <si>
    <t xml:space="preserve">Водоотведение</t>
  </si>
  <si>
    <t xml:space="preserve">утилизация ТКО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</si>
</sst>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6">
    <font>
      <sz val="8.25"/>
      <color rgb="FF000000"/>
      <name val="Microsoft Sans Serif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1"/>
    </font>
    <font>
      <sz val="8"/>
      <name val="Arial"/>
      <family val="0"/>
      <charset val="1"/>
    </font>
    <font>
      <sz val="7"/>
      <name val="Arial"/>
      <family val="0"/>
      <charset val="1"/>
    </font>
    <font>
      <b val="true"/>
      <sz val="8"/>
      <name val="Arial"/>
      <family val="0"/>
      <charset val="1"/>
    </font>
    <font>
      <i val="true"/>
      <sz val="8"/>
      <name val="Arial"/>
      <family val="0"/>
      <charset val="1"/>
    </font>
    <font>
      <b val="true"/>
      <sz val="7"/>
      <name val="Arial"/>
      <family val="0"/>
      <charset val="1"/>
    </font>
    <font>
      <i val="true"/>
      <sz val="7"/>
      <name val="Arial Cyr"/>
      <family val="0"/>
      <charset val="1"/>
    </font>
    <font>
      <b val="true"/>
      <i val="true"/>
      <sz val="8"/>
      <name val="Arial"/>
      <family val="0"/>
      <charset val="1"/>
    </font>
    <font>
      <i val="true"/>
      <sz val="8"/>
      <name val="Arial Cyr"/>
      <family val="0"/>
      <charset val="1"/>
    </font>
    <font>
      <i val="true"/>
      <sz val="7"/>
      <name val="Arial"/>
      <family val="0"/>
      <charset val="1"/>
    </font>
    <font>
      <b val="true"/>
      <sz val="7"/>
      <color rgb="FFFF0000"/>
      <name val="Arial"/>
      <family val="0"/>
      <charset val="1"/>
    </font>
    <font>
      <b val="true"/>
      <sz val="8"/>
      <name val="Arial Cyr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CCFFFF"/>
      </patternFill>
    </fill>
    <fill>
      <patternFill patternType="solid">
        <fgColor rgb="FFC0C0C0"/>
        <bgColor rgb="FFBDD7EE"/>
      </patternFill>
    </fill>
    <fill>
      <patternFill patternType="solid">
        <fgColor rgb="FFBDD7EE"/>
        <bgColor rgb="FF99CCFF"/>
      </patternFill>
    </fill>
    <fill>
      <patternFill patternType="solid">
        <fgColor rgb="FFCCFFCC"/>
        <bgColor rgb="FFCCFFFF"/>
      </patternFill>
    </fill>
    <fill>
      <patternFill patternType="solid">
        <fgColor rgb="FFF8CBAD"/>
        <bgColor rgb="FFFFC7CE"/>
      </patternFill>
    </fill>
    <fill>
      <patternFill patternType="solid">
        <fgColor rgb="FFFFFF00"/>
        <bgColor rgb="FFFFFF00"/>
      </patternFill>
    </fill>
  </fills>
  <borders count="29">
    <border diagonalUp="false" diagonalDown="false">
      <left/>
      <right/>
      <top/>
      <bottom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/>
      <right style="hair"/>
      <top style="hair"/>
      <bottom style="thin"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thin"/>
      <right style="hair"/>
      <top style="hair"/>
      <bottom/>
      <diagonal/>
    </border>
    <border diagonalUp="false" diagonalDown="false">
      <left style="hair"/>
      <right style="thin"/>
      <top style="hair"/>
      <bottom/>
      <diagonal/>
    </border>
    <border diagonalUp="false" diagonalDown="false">
      <left style="thin"/>
      <right style="hair"/>
      <top/>
      <bottom style="hair"/>
      <diagonal/>
    </border>
    <border diagonalUp="false" diagonalDown="false">
      <left style="hair"/>
      <right style="thin"/>
      <top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thin"/>
      <right style="hair"/>
      <top/>
      <bottom/>
      <diagonal/>
    </border>
    <border diagonalUp="false" diagonalDown="false">
      <left/>
      <right style="thin"/>
      <top style="hair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2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3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3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3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3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5" fillId="2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17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10" fillId="2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4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4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3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5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1" fillId="3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3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3" borderId="1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3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3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3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3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3" borderId="1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1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2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2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2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5" fillId="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5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1" fillId="0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1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5" borderId="2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1" fillId="0" borderId="2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2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5" fillId="5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2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2" fillId="0" borderId="1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1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1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2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5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5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5" fillId="5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5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5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2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7" fillId="6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6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6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4" fillId="7" borderId="2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3" fillId="2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2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6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6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7" fillId="6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6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6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6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6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6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2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2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5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5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5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5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2" borderId="2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6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5" fillId="6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5" fillId="6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5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5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5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5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2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</cellStyles>
  <dxfs count="33"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thin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/>
        <top style="hair"/>
        <bottom style="hair"/>
        <diagon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 style="thin"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/>
        <top style="hair"/>
        <bottom style="hair"/>
        <diagonal/>
      </border>
    </dxf>
    <dxf>
      <font>
        <color rgb="FF800080"/>
      </font>
      <fill>
        <patternFill>
          <bgColor rgb="FFFF99CC"/>
        </patternFill>
      </fill>
      <border diagonalUp="false" diagonalDown="false">
        <left style="hair"/>
        <right/>
        <top style="hair"/>
        <bottom style="hair"/>
        <diagon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C7CE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9804687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70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pane xSplit="0" ySplit="3" topLeftCell="A4" activePane="bottomLeft" state="frozen"/>
      <selection pane="topLeft" activeCell="A1" activeCellId="0" sqref="A1"/>
      <selection pane="bottomLeft" activeCell="A1" activeCellId="0" sqref="A1"/>
    </sheetView>
  </sheetViews>
  <sheetFormatPr defaultColWidth="8.9921875" defaultRowHeight="11.25" zeroHeight="false" outlineLevelRow="0" outlineLevelCol="0"/>
  <cols>
    <col collapsed="false" customWidth="true" hidden="false" outlineLevel="0" max="1" min="1" style="2" width="42.49"/>
    <col collapsed="false" customWidth="true" hidden="false" outlineLevel="0" max="2" min="2" style="3" width="31.84"/>
    <col collapsed="false" customWidth="true" hidden="false" outlineLevel="0" max="11" min="3" style="4" width="12.5"/>
    <col collapsed="false" customWidth="true" hidden="false" outlineLevel="0" max="12" min="12" style="4" width="26.17"/>
  </cols>
  <sheetData>
    <row r="1" customFormat="false" ht="11.25" hidden="false" customHeight="true" outlineLevel="0" collapsed="false">
      <c r="A1" s="5" t="s">
        <v>2</v>
      </c>
      <c r="B1" s="6" t="s">
        <v>3</v>
      </c>
      <c r="C1" s="7" t="s">
        <v>4</v>
      </c>
      <c r="D1" s="8" t="s">
        <v>4</v>
      </c>
      <c r="E1" s="9" t="s">
        <v>5</v>
      </c>
      <c r="F1" s="10" t="s">
        <v>6</v>
      </c>
      <c r="G1" s="10"/>
      <c r="H1" s="10"/>
      <c r="I1" s="10"/>
      <c r="J1" s="10"/>
      <c r="K1" s="10"/>
      <c r="L1" s="11" t="s">
        <v>7</v>
      </c>
    </row>
    <row r="2" customFormat="false" ht="11.25" hidden="false" customHeight="true" outlineLevel="0" collapsed="false">
      <c r="A2" s="5"/>
      <c r="B2" s="6"/>
      <c r="C2" s="12" t="n">
        <v>2022</v>
      </c>
      <c r="D2" s="13" t="n">
        <v>2023</v>
      </c>
      <c r="E2" s="14" t="n">
        <v>2024</v>
      </c>
      <c r="F2" s="15" t="n">
        <v>2025</v>
      </c>
      <c r="G2" s="15"/>
      <c r="H2" s="15" t="n">
        <v>2026</v>
      </c>
      <c r="I2" s="15"/>
      <c r="J2" s="15" t="n">
        <v>2027</v>
      </c>
      <c r="K2" s="15"/>
      <c r="L2" s="11"/>
    </row>
    <row r="3" customFormat="false" ht="11.25" hidden="false" customHeight="true" outlineLevel="0" collapsed="false">
      <c r="A3" s="5"/>
      <c r="B3" s="6"/>
      <c r="C3" s="12"/>
      <c r="D3" s="13"/>
      <c r="E3" s="14"/>
      <c r="F3" s="16" t="s">
        <v>8</v>
      </c>
      <c r="G3" s="17" t="s">
        <v>9</v>
      </c>
      <c r="H3" s="16" t="s">
        <v>8</v>
      </c>
      <c r="I3" s="17" t="s">
        <v>9</v>
      </c>
      <c r="J3" s="16" t="s">
        <v>8</v>
      </c>
      <c r="K3" s="17" t="s">
        <v>9</v>
      </c>
      <c r="L3" s="11"/>
    </row>
    <row r="4" customFormat="false" ht="15" hidden="false" customHeight="true" outlineLevel="0" collapsed="false">
      <c r="A4" s="18" t="s">
        <v>10</v>
      </c>
      <c r="B4" s="19"/>
      <c r="C4" s="18"/>
      <c r="D4" s="20"/>
      <c r="E4" s="19"/>
      <c r="F4" s="18"/>
      <c r="G4" s="19"/>
      <c r="H4" s="18"/>
      <c r="I4" s="19"/>
      <c r="J4" s="21"/>
      <c r="K4" s="22"/>
      <c r="L4" s="23"/>
    </row>
    <row r="5" customFormat="false" ht="45" hidden="false" customHeight="true" outlineLevel="0" collapsed="false">
      <c r="A5" s="24" t="s">
        <v>11</v>
      </c>
      <c r="B5" s="25" t="s">
        <v>12</v>
      </c>
      <c r="C5" s="26" t="n">
        <f aca="false">C11+C28+C33+C38</f>
        <v>376269.1</v>
      </c>
      <c r="D5" s="27" t="n">
        <f aca="false">D11+D28+D33+D38</f>
        <v>420557.02016252</v>
      </c>
      <c r="E5" s="28" t="n">
        <f aca="false">E11+E28+E33+E38</f>
        <v>444401.525583309</v>
      </c>
      <c r="F5" s="26" t="n">
        <f aca="false">F11+F28+F33+F38</f>
        <v>464941.167395512</v>
      </c>
      <c r="G5" s="28" t="n">
        <f aca="false">G11+G28+G33+G38</f>
        <v>468884.72844518</v>
      </c>
      <c r="H5" s="26" t="n">
        <f aca="false">H11+H28+H33+H38</f>
        <v>488590.485701878</v>
      </c>
      <c r="I5" s="28" t="n">
        <f aca="false">I11+I28+I33+I38</f>
        <v>495360.165414473</v>
      </c>
      <c r="J5" s="29" t="n">
        <f aca="false">J11+J28+J33+J38</f>
        <v>517287.644850657</v>
      </c>
      <c r="K5" s="27" t="n">
        <f aca="false">K11+K28+K33+K38</f>
        <v>528660.564230815</v>
      </c>
      <c r="L5" s="30"/>
    </row>
    <row r="6" customFormat="false" ht="29.25" hidden="false" customHeight="true" outlineLevel="0" collapsed="false">
      <c r="A6" s="31" t="s">
        <v>13</v>
      </c>
      <c r="B6" s="32" t="s">
        <v>12</v>
      </c>
      <c r="C6" s="33" t="n">
        <f aca="false">SUM(C12+C29+C34+C39)</f>
        <v>39849</v>
      </c>
      <c r="D6" s="34" t="n">
        <f aca="false">SUM(D12+D29+D34+D39)</f>
        <v>53193</v>
      </c>
      <c r="E6" s="35" t="s">
        <v>14</v>
      </c>
      <c r="F6" s="36" t="s">
        <v>14</v>
      </c>
      <c r="G6" s="35" t="s">
        <v>14</v>
      </c>
      <c r="H6" s="36" t="s">
        <v>14</v>
      </c>
      <c r="I6" s="35" t="s">
        <v>14</v>
      </c>
      <c r="J6" s="37" t="s">
        <v>14</v>
      </c>
      <c r="K6" s="38" t="s">
        <v>14</v>
      </c>
      <c r="L6" s="30"/>
    </row>
    <row r="7" customFormat="false" ht="18" hidden="false" customHeight="true" outlineLevel="0" collapsed="false">
      <c r="A7" s="24" t="s">
        <v>15</v>
      </c>
      <c r="B7" s="39" t="s">
        <v>16</v>
      </c>
      <c r="C7" s="40" t="n">
        <v>114.144076640254</v>
      </c>
      <c r="D7" s="41" t="n">
        <f aca="false">IF(ISERROR((D5/C5*100)),0,(D5/C5*100))</f>
        <v>111.770278282889</v>
      </c>
      <c r="E7" s="42" t="n">
        <f aca="false">IF(ISERROR((E5/D5*100)),0,(E5/D5*100))</f>
        <v>105.669743763063</v>
      </c>
      <c r="F7" s="43" t="n">
        <f aca="false">IF(ISERROR((F5/E5*100)),0,(F5/E5*100))</f>
        <v>104.621865729476</v>
      </c>
      <c r="G7" s="42" t="n">
        <f aca="false">IF(ISERROR((G5/E5*100)),0,(G5/E5*100))</f>
        <v>105.509252658333</v>
      </c>
      <c r="H7" s="43" t="n">
        <f aca="false">IF(ISERROR((H5/F5*100)),0,(H5/F5*100))</f>
        <v>105.086518459711</v>
      </c>
      <c r="I7" s="42" t="n">
        <f aca="false">IF(ISERROR((I5/G5*100)),0,(I5/G5*100))</f>
        <v>105.646470307763</v>
      </c>
      <c r="J7" s="44" t="n">
        <f aca="false">IF(ISERROR((J5/H5*100)),0,(J5/H5*100))</f>
        <v>105.873458445994</v>
      </c>
      <c r="K7" s="41" t="n">
        <f aca="false">IF(ISERROR((K5/I5*100)),0,(K5/I5*100))</f>
        <v>106.722461986518</v>
      </c>
      <c r="L7" s="30"/>
    </row>
    <row r="8" customFormat="false" ht="11.25" hidden="false" customHeight="true" outlineLevel="0" collapsed="false">
      <c r="A8" s="24" t="s">
        <v>17</v>
      </c>
      <c r="B8" s="39" t="s">
        <v>18</v>
      </c>
      <c r="C8" s="40" t="n">
        <v>105.350082576962</v>
      </c>
      <c r="D8" s="41" t="n">
        <f aca="false">IF(ISERROR((C11*D14+C28*D31+C33*D36+C38*D41)/C5),0,((C11*D14+C28*D31+C33*D36+C38*D41)/C5))</f>
        <v>107.128942291568</v>
      </c>
      <c r="E8" s="42" t="n">
        <f aca="false">IF(ISERROR((D11*E14+D28*E31+D33*E36+D38*E41)/D5),0,((D11*E14+D28*E31+D33*E36+D38*E41)/D5))</f>
        <v>104.784002130025</v>
      </c>
      <c r="F8" s="43" t="n">
        <f aca="false">IF(ISERROR((E11*F14+E28*F31+E33*F36+E38*F41)/E5),0,((E11*F14+E28*F31+E33*F36+E38*F41)/E5))</f>
        <v>104.557643356578</v>
      </c>
      <c r="G8" s="42" t="n">
        <f aca="false">IF(ISERROR((E11*G14+E28*G31+E33*G36+E38*G41)/E5),0,((E11*G14+E28*G31+E33*G36+E38*G41)/E5))</f>
        <v>104.398895787491</v>
      </c>
      <c r="H8" s="43" t="n">
        <f aca="false">IF(ISERROR((F11*H14+F28*H31+F33*H36+F38*H41)/F5),0,((F11*H14+F28*H31+F33*H36+F38*H41)/F5))</f>
        <v>103.701814713081</v>
      </c>
      <c r="I8" s="42" t="n">
        <f aca="false">IF(ISERROR((G11*I14+G28*I31+G33*I36+G38*I41)/G5),0,((G11*I14+G28*I31+G33*I36+G38*I41)/G5))</f>
        <v>103.745643241056</v>
      </c>
      <c r="J8" s="44" t="n">
        <f aca="false">IF(ISERROR((H11*J14+H28*J31+H33*J36+H38*J41)/H5),0,((H11*J14+H28*J31+H33*J36+H38*J41)/H5))</f>
        <v>103.75388129653</v>
      </c>
      <c r="K8" s="41" t="n">
        <f aca="false">IF(ISERROR((I11*K14+I28*K31+I33*K36+I38*K41)/I5),0,((I11*K14+I28*K31+I33*K36+I38*K41)/I5))</f>
        <v>103.874943893127</v>
      </c>
      <c r="L8" s="30"/>
    </row>
    <row r="9" customFormat="false" ht="18" hidden="false" customHeight="true" outlineLevel="0" collapsed="false">
      <c r="A9" s="24" t="s">
        <v>19</v>
      </c>
      <c r="B9" s="39" t="s">
        <v>20</v>
      </c>
      <c r="C9" s="40" t="n">
        <v>108.149251540333</v>
      </c>
      <c r="D9" s="45" t="n">
        <f aca="false">IF(ISERROR((C11*D15+C28*D32+C33*D37+C38*D42)/C5),0,((C11*D15+C28*D32+C33*D37+C38*D42)/C5))</f>
        <v>104.182571978406</v>
      </c>
      <c r="E9" s="46" t="n">
        <f aca="false">IF(ISERROR((D11*E15+D28*E32+D33*E37+D38*E42)/D5),0,((D11*E15+D28*E32+D33*E37+D38*E42)/D5))</f>
        <v>100.840720330717</v>
      </c>
      <c r="F9" s="47" t="n">
        <f aca="false">IF(ISERROR((E11*F15+E28*F32+E33*F37+E38*F42)/E5),0,((E11*F15+E28*F32+E33*F37+E38*F42)/E5))</f>
        <v>100.059263100312</v>
      </c>
      <c r="G9" s="46" t="n">
        <f aca="false">IF(ISERROR((E11*G15+E28*G32+E33*G37+E38*G42)/E5),0,((E11*G15+E28*G32+E33*G37+E38*G42)/E5))</f>
        <v>101.063194549489</v>
      </c>
      <c r="H9" s="47" t="n">
        <f aca="false">IF(ISERROR((F11*H15+F28*H32+F33*H37+F38*H42)/F5),0,((F11*H15+F28*H32+F33*H37+F38*H42)/F5))</f>
        <v>101.334431876495</v>
      </c>
      <c r="I9" s="46" t="n">
        <f aca="false">IF(ISERROR((G11*I15+G28*I32+G33*I37+G38*I42)/G5),0,((G11*I15+G28*I32+G33*I37+G38*I42)/G5))</f>
        <v>101.837186374125</v>
      </c>
      <c r="J9" s="48" t="n">
        <f aca="false">IF(ISERROR((H11*J15+H28*J32+H33*J37+H38*J42)/H5),0,((H11*J15+H28*J32+H33*J37+H38*J42)/H5))</f>
        <v>102.040059958384</v>
      </c>
      <c r="K9" s="45" t="n">
        <f aca="false">IF(ISERROR((I11*K15+I28*K32+I33*K37+I38*K42)/I5),0,((I11*K15+I28*K32+I33*K37+I38*K42)/I5))</f>
        <v>102.746809922525</v>
      </c>
      <c r="L9" s="30"/>
    </row>
    <row r="10" customFormat="false" ht="13.5" hidden="false" customHeight="true" outlineLevel="0" collapsed="false">
      <c r="A10" s="49" t="s">
        <v>21</v>
      </c>
      <c r="B10" s="50"/>
      <c r="C10" s="51"/>
      <c r="D10" s="52"/>
      <c r="E10" s="53"/>
      <c r="F10" s="51"/>
      <c r="G10" s="53"/>
      <c r="H10" s="51"/>
      <c r="I10" s="53"/>
      <c r="J10" s="54"/>
      <c r="K10" s="55"/>
      <c r="L10" s="30"/>
    </row>
    <row r="11" customFormat="false" ht="36" hidden="false" customHeight="true" outlineLevel="0" collapsed="false">
      <c r="A11" s="56" t="s">
        <v>22</v>
      </c>
      <c r="B11" s="57" t="s">
        <v>12</v>
      </c>
      <c r="C11" s="58" t="n">
        <f aca="false">SUM(C16+C20+C24)</f>
        <v>0</v>
      </c>
      <c r="D11" s="59" t="n">
        <f aca="false">SUM(D16+D20+D24)</f>
        <v>0</v>
      </c>
      <c r="E11" s="60" t="n">
        <f aca="false">SUM(E16+E20+E24)</f>
        <v>0</v>
      </c>
      <c r="F11" s="58" t="n">
        <f aca="false">SUM(F16+F20+F24)</f>
        <v>0</v>
      </c>
      <c r="G11" s="60" t="n">
        <f aca="false">SUM(G16+G20+G24)</f>
        <v>0</v>
      </c>
      <c r="H11" s="58" t="n">
        <f aca="false">SUM(H16+H20+H24)</f>
        <v>0</v>
      </c>
      <c r="I11" s="60" t="n">
        <f aca="false">SUM(I16+I20+I24)</f>
        <v>0</v>
      </c>
      <c r="J11" s="58" t="n">
        <f aca="false">SUM(J16+J20+J24)</f>
        <v>0</v>
      </c>
      <c r="K11" s="60" t="n">
        <f aca="false">SUM(K16+K20+K24)</f>
        <v>0</v>
      </c>
      <c r="L11" s="61"/>
    </row>
    <row r="12" customFormat="false" ht="29.25" hidden="false" customHeight="true" outlineLevel="0" collapsed="false">
      <c r="A12" s="31" t="s">
        <v>13</v>
      </c>
      <c r="B12" s="32" t="s">
        <v>12</v>
      </c>
      <c r="C12" s="33" t="n">
        <v>0</v>
      </c>
      <c r="D12" s="34" t="n">
        <v>0</v>
      </c>
      <c r="E12" s="35" t="s">
        <v>14</v>
      </c>
      <c r="F12" s="36" t="s">
        <v>14</v>
      </c>
      <c r="G12" s="35" t="s">
        <v>14</v>
      </c>
      <c r="H12" s="36" t="s">
        <v>14</v>
      </c>
      <c r="I12" s="35" t="s">
        <v>14</v>
      </c>
      <c r="J12" s="36" t="s">
        <v>14</v>
      </c>
      <c r="K12" s="35" t="s">
        <v>14</v>
      </c>
      <c r="L12" s="61"/>
    </row>
    <row r="13" customFormat="false" ht="18" hidden="false" customHeight="true" outlineLevel="0" collapsed="false">
      <c r="A13" s="62" t="s">
        <v>23</v>
      </c>
      <c r="B13" s="63" t="s">
        <v>16</v>
      </c>
      <c r="C13" s="64"/>
      <c r="D13" s="65" t="n">
        <f aca="false">IF(ISERROR((D11/C11*100)),0,(D11/C11*100))</f>
        <v>0</v>
      </c>
      <c r="E13" s="66" t="n">
        <f aca="false">IF(ISERROR((E11/D11*100)),0,(E11/D11*100))</f>
        <v>0</v>
      </c>
      <c r="F13" s="67" t="n">
        <f aca="false">IF(ISERROR((F11/E11*100)),0,(F11/E11*100))</f>
        <v>0</v>
      </c>
      <c r="G13" s="66" t="n">
        <f aca="false">IF(ISERROR((G11/E11*100)),0,(G11/E11*100))</f>
        <v>0</v>
      </c>
      <c r="H13" s="67" t="n">
        <f aca="false">IF(ISERROR((H11/F11*100)),0,(H11/F11*100))</f>
        <v>0</v>
      </c>
      <c r="I13" s="66" t="n">
        <f aca="false">IF(ISERROR((I11/G11*100)),0,(I11/G11*100))</f>
        <v>0</v>
      </c>
      <c r="J13" s="67" t="n">
        <f aca="false">IF(ISERROR((J11/H11*100)),0,(J11/H11*100))</f>
        <v>0</v>
      </c>
      <c r="K13" s="66" t="n">
        <f aca="false">IF(ISERROR((K11/I11*100)),0,(K11/I11*100))</f>
        <v>0</v>
      </c>
      <c r="L13" s="61"/>
    </row>
    <row r="14" customFormat="false" ht="18" hidden="false" customHeight="true" outlineLevel="0" collapsed="false">
      <c r="A14" s="62" t="s">
        <v>17</v>
      </c>
      <c r="B14" s="63" t="s">
        <v>24</v>
      </c>
      <c r="C14" s="64"/>
      <c r="D14" s="65" t="n">
        <f aca="false">IF(ISERROR((C16*D18+C20*D22+C24*D26)/C11),0,((C16*D18+C20*D22+C24*D26)/C11))</f>
        <v>0</v>
      </c>
      <c r="E14" s="66" t="n">
        <f aca="false">IF(ISERROR((D16*E18+D20*E22+D24*E26)/D11),0,((D16*E18+D20*E22+D24*E26)/D11))</f>
        <v>0</v>
      </c>
      <c r="F14" s="67" t="n">
        <f aca="false">IF(ISERROR((E16*F18+E20*F22+E24*F26)/E11),0,((E16*F18+E20*F22+E24*F26)/E11))</f>
        <v>0</v>
      </c>
      <c r="G14" s="66" t="n">
        <f aca="false">IF(ISERROR((E16*G18+E20*G22+E24*G26)/E11),0,((E16*G18+E20*G22+E24*G26)/E11))</f>
        <v>0</v>
      </c>
      <c r="H14" s="67" t="n">
        <f aca="false">IF(ISERROR((F16*H18+F20*H22+F24*H26)/F11),0,((F16*H18+F20*H22+F24*H26)/F11))</f>
        <v>0</v>
      </c>
      <c r="I14" s="66" t="n">
        <f aca="false">IF(ISERROR((G16*I18+G20*I22+G24*I26)/G11),0,((G16*I18+G20*I22+G24*I26)/G11))</f>
        <v>0</v>
      </c>
      <c r="J14" s="67" t="n">
        <f aca="false">IF(ISERROR((H16*J18+H20*J22+H24*J26)/H11),0,((H16*J18+H20*J22+H24*J26)/H11))</f>
        <v>0</v>
      </c>
      <c r="K14" s="66" t="n">
        <f aca="false">IF(ISERROR((I16*K18+I20*K22+I24*K26)/I11),0,((I16*K18+I20*K22+I24*K26)/I11))</f>
        <v>0</v>
      </c>
      <c r="L14" s="61"/>
    </row>
    <row r="15" customFormat="false" ht="18" hidden="false" customHeight="true" outlineLevel="0" collapsed="false">
      <c r="A15" s="68" t="s">
        <v>19</v>
      </c>
      <c r="B15" s="69" t="s">
        <v>25</v>
      </c>
      <c r="C15" s="70"/>
      <c r="D15" s="71" t="n">
        <f aca="false">IF(ISERROR((C16*D19+C20*D23+C24*D27)/C11),0,((C16*D19+C20*D23+C24*D27)/C11))</f>
        <v>0</v>
      </c>
      <c r="E15" s="72" t="n">
        <f aca="false">IF(ISERROR((D16*E19+D20*E23+D24*E27)/D11),0,((D16*E19+D20*E23+D24*E27)/D11))</f>
        <v>0</v>
      </c>
      <c r="F15" s="73" t="n">
        <f aca="false">IF(ISERROR((E16*F19+E20*F23+E24*F27)/E11),0,((E16*F19+E20*F23+E24*F27)/E11))</f>
        <v>0</v>
      </c>
      <c r="G15" s="74" t="n">
        <f aca="false">IF(ISERROR((E16*G19+E20*G23+E24*G27)/E11),0,((E16*G19+E20*G23+E24*G27)/E11))</f>
        <v>0</v>
      </c>
      <c r="H15" s="73" t="n">
        <f aca="false">IF(ISERROR((F16*H19+F20*H23+F24*H27)/F11),0,((F16*H19+F20*H23+F24*H27)/F11))</f>
        <v>0</v>
      </c>
      <c r="I15" s="74" t="n">
        <f aca="false">IF(ISERROR((G16*I19+G20*I23+G24*I27)/G11),0,((G16*I19+G20*I23+G24*I27)/G11))</f>
        <v>0</v>
      </c>
      <c r="J15" s="73" t="n">
        <f aca="false">IF(ISERROR((H16*J19+H20*J23+H24*J27)/H11),0,((H16*J19+H20*J23+H24*J27)/H11))</f>
        <v>0</v>
      </c>
      <c r="K15" s="74" t="n">
        <f aca="false">IF(ISERROR((I16*K19+I20*K23+I24*K27)/I11),0,((I16*K19+I20*K23+I24*K27)/I11))</f>
        <v>0</v>
      </c>
      <c r="L15" s="61"/>
    </row>
    <row r="16" customFormat="false" ht="39" hidden="false" customHeight="true" outlineLevel="0" collapsed="false">
      <c r="A16" s="75" t="s">
        <v>26</v>
      </c>
      <c r="B16" s="76" t="s">
        <v>12</v>
      </c>
      <c r="C16" s="77"/>
      <c r="D16" s="78" t="n">
        <f aca="false">IF(ISERROR(D19*C16*D18/10000),0,(D19*C16*D18/10000))</f>
        <v>0</v>
      </c>
      <c r="E16" s="79" t="n">
        <f aca="false">IF(ISERROR(E19*D16*E18/10000),0,(E19*D16*E18/10000))</f>
        <v>0</v>
      </c>
      <c r="F16" s="80" t="n">
        <f aca="false">IF(ISERROR(F19*E16*F18/10000),0,(F19*E16*F18/10000))</f>
        <v>0</v>
      </c>
      <c r="G16" s="79" t="n">
        <f aca="false">IF(ISERROR(G19*E16*G18/10000),0,(G19*E16*G18/10000))</f>
        <v>0</v>
      </c>
      <c r="H16" s="80" t="n">
        <f aca="false">IF(ISERROR(H19*F16*H18/10000),0,(H19*F16*H18/10000))</f>
        <v>0</v>
      </c>
      <c r="I16" s="79" t="n">
        <f aca="false">IF(ISERROR(I19*G16*I18/10000),0,(I19*G16*I18/10000))</f>
        <v>0</v>
      </c>
      <c r="J16" s="80" t="n">
        <f aca="false">IF(ISERROR(J19*H16*J18/10000),0,(J19*H16*J18/10000))</f>
        <v>0</v>
      </c>
      <c r="K16" s="79" t="n">
        <f aca="false">IF(ISERROR(K19*I16*K18/10000),0,(K19*I16*K18/10000))</f>
        <v>0</v>
      </c>
      <c r="L16" s="61"/>
    </row>
    <row r="17" customFormat="false" ht="19.5" hidden="false" customHeight="true" outlineLevel="0" collapsed="false">
      <c r="A17" s="81" t="s">
        <v>23</v>
      </c>
      <c r="B17" s="82" t="s">
        <v>16</v>
      </c>
      <c r="C17" s="40"/>
      <c r="D17" s="83" t="n">
        <f aca="false">IF(ISERROR((D16/C16*100)),0,(D16/C16*100))</f>
        <v>0</v>
      </c>
      <c r="E17" s="84" t="n">
        <f aca="false">IF(ISERROR((E16/D16*100)),0,(E16/D16*100))</f>
        <v>0</v>
      </c>
      <c r="F17" s="85" t="n">
        <f aca="false">IF(ISERROR((F16/E16*100)),0,(F16/E16*100))</f>
        <v>0</v>
      </c>
      <c r="G17" s="84" t="n">
        <f aca="false">IF(ISERROR((G16/E16*100)),0,(G16/E16*100))</f>
        <v>0</v>
      </c>
      <c r="H17" s="85" t="n">
        <f aca="false">IF(ISERROR((H16/F16*100)),0,(H16/F16*100))</f>
        <v>0</v>
      </c>
      <c r="I17" s="84" t="n">
        <f aca="false">IF(ISERROR((I16/G16*100)),0,(I16/G16*100))</f>
        <v>0</v>
      </c>
      <c r="J17" s="85" t="n">
        <f aca="false">IF(ISERROR((J16/H16*100)),0,(J16/H16*100))</f>
        <v>0</v>
      </c>
      <c r="K17" s="84" t="n">
        <f aca="false">IF(ISERROR((K16/I16*100)),0,(K16/I16*100))</f>
        <v>0</v>
      </c>
      <c r="L17" s="86"/>
    </row>
    <row r="18" customFormat="false" ht="11.25" hidden="false" customHeight="true" outlineLevel="0" collapsed="false">
      <c r="A18" s="81" t="s">
        <v>17</v>
      </c>
      <c r="B18" s="82" t="s">
        <v>24</v>
      </c>
      <c r="C18" s="40"/>
      <c r="D18" s="87"/>
      <c r="E18" s="88"/>
      <c r="F18" s="40"/>
      <c r="G18" s="88"/>
      <c r="H18" s="40"/>
      <c r="I18" s="88"/>
      <c r="J18" s="40"/>
      <c r="K18" s="88"/>
      <c r="L18" s="86"/>
    </row>
    <row r="19" customFormat="false" ht="19.5" hidden="false" customHeight="true" outlineLevel="0" collapsed="false">
      <c r="A19" s="89" t="s">
        <v>19</v>
      </c>
      <c r="B19" s="90" t="s">
        <v>25</v>
      </c>
      <c r="C19" s="91"/>
      <c r="D19" s="92"/>
      <c r="E19" s="93"/>
      <c r="F19" s="91"/>
      <c r="G19" s="93"/>
      <c r="H19" s="91"/>
      <c r="I19" s="93"/>
      <c r="J19" s="91"/>
      <c r="K19" s="93"/>
      <c r="L19" s="86"/>
    </row>
    <row r="20" customFormat="false" ht="39" hidden="false" customHeight="true" outlineLevel="0" collapsed="false">
      <c r="A20" s="75" t="s">
        <v>27</v>
      </c>
      <c r="B20" s="76" t="s">
        <v>12</v>
      </c>
      <c r="C20" s="77"/>
      <c r="D20" s="78" t="n">
        <f aca="false">IF(ISERROR(D23*C20*D22/10000),0,(D23*C20*D22/10000))</f>
        <v>0</v>
      </c>
      <c r="E20" s="79" t="n">
        <f aca="false">IF(ISERROR(E23*D20*E22/10000),0,(E23*D20*E22/10000))</f>
        <v>0</v>
      </c>
      <c r="F20" s="80" t="n">
        <f aca="false">IF(ISERROR(F23*E20*F22/10000),0,(F23*E20*F22/10000))</f>
        <v>0</v>
      </c>
      <c r="G20" s="79" t="n">
        <f aca="false">IF(ISERROR(G23*E20*G22/10000),0,(G23*E20*G22/10000))</f>
        <v>0</v>
      </c>
      <c r="H20" s="80" t="n">
        <f aca="false">IF(ISERROR(H23*F20*H22/10000),0,(H23*F20*H22/10000))</f>
        <v>0</v>
      </c>
      <c r="I20" s="79" t="n">
        <f aca="false">IF(ISERROR(I23*G20*I22/10000),0,(I23*G20*I22/10000))</f>
        <v>0</v>
      </c>
      <c r="J20" s="80" t="n">
        <f aca="false">IF(ISERROR(J23*H20*J22/10000),0,(J23*H20*J22/10000))</f>
        <v>0</v>
      </c>
      <c r="K20" s="79" t="n">
        <f aca="false">IF(ISERROR(K23*I20*K22/10000),0,(K23*I20*K22/10000))</f>
        <v>0</v>
      </c>
      <c r="L20" s="86"/>
    </row>
    <row r="21" customFormat="false" ht="19.5" hidden="false" customHeight="true" outlineLevel="0" collapsed="false">
      <c r="A21" s="81" t="s">
        <v>23</v>
      </c>
      <c r="B21" s="82" t="s">
        <v>16</v>
      </c>
      <c r="C21" s="40"/>
      <c r="D21" s="83" t="n">
        <f aca="false">IF(ISERROR((D20/C20*100)),0,(D20/C20*100))</f>
        <v>0</v>
      </c>
      <c r="E21" s="84" t="n">
        <f aca="false">IF(ISERROR((E20/D20*100)),0,(E20/D20*100))</f>
        <v>0</v>
      </c>
      <c r="F21" s="85" t="n">
        <f aca="false">IF(ISERROR((F20/E20*100)),0,(F20/E20*100))</f>
        <v>0</v>
      </c>
      <c r="G21" s="84" t="n">
        <f aca="false">IF(ISERROR((G20/E20*100)),0,(G20/E20*100))</f>
        <v>0</v>
      </c>
      <c r="H21" s="85" t="n">
        <f aca="false">IF(ISERROR((H20/F20*100)),0,(H20/F20*100))</f>
        <v>0</v>
      </c>
      <c r="I21" s="84" t="n">
        <f aca="false">IF(ISERROR((I20/G20*100)),0,(I20/G20*100))</f>
        <v>0</v>
      </c>
      <c r="J21" s="85" t="n">
        <f aca="false">IF(ISERROR((J20/H20*100)),0,(J20/H20*100))</f>
        <v>0</v>
      </c>
      <c r="K21" s="84" t="n">
        <f aca="false">IF(ISERROR((K20/I20*100)),0,(K20/I20*100))</f>
        <v>0</v>
      </c>
      <c r="L21" s="86"/>
    </row>
    <row r="22" customFormat="false" ht="11.25" hidden="false" customHeight="true" outlineLevel="0" collapsed="false">
      <c r="A22" s="81" t="s">
        <v>17</v>
      </c>
      <c r="B22" s="82" t="s">
        <v>24</v>
      </c>
      <c r="C22" s="40"/>
      <c r="D22" s="87"/>
      <c r="E22" s="88"/>
      <c r="F22" s="40"/>
      <c r="G22" s="88"/>
      <c r="H22" s="40"/>
      <c r="I22" s="88"/>
      <c r="J22" s="40"/>
      <c r="K22" s="88"/>
      <c r="L22" s="86"/>
    </row>
    <row r="23" customFormat="false" ht="19.5" hidden="false" customHeight="true" outlineLevel="0" collapsed="false">
      <c r="A23" s="89" t="s">
        <v>19</v>
      </c>
      <c r="B23" s="90" t="s">
        <v>25</v>
      </c>
      <c r="C23" s="91"/>
      <c r="D23" s="92"/>
      <c r="E23" s="93"/>
      <c r="F23" s="91"/>
      <c r="G23" s="93"/>
      <c r="H23" s="91"/>
      <c r="I23" s="93"/>
      <c r="J23" s="91"/>
      <c r="K23" s="93"/>
      <c r="L23" s="86"/>
    </row>
    <row r="24" customFormat="false" ht="39" hidden="false" customHeight="true" outlineLevel="0" collapsed="false">
      <c r="A24" s="94" t="s">
        <v>28</v>
      </c>
      <c r="B24" s="95" t="s">
        <v>12</v>
      </c>
      <c r="C24" s="77"/>
      <c r="D24" s="78" t="n">
        <f aca="false">IF(ISERROR(D27*C24*D26/10000),0,(D27*C24*D26/10000))</f>
        <v>0</v>
      </c>
      <c r="E24" s="79" t="n">
        <f aca="false">IF(ISERROR(E27*D24*E26/10000),0,(E27*D24*E26/10000))</f>
        <v>0</v>
      </c>
      <c r="F24" s="80" t="n">
        <f aca="false">IF(ISERROR(F27*E24*F26/10000),0,(F27*E24*F26/10000))</f>
        <v>0</v>
      </c>
      <c r="G24" s="79" t="n">
        <f aca="false">IF(ISERROR(G27*E24*G26/10000),0,(G27*E24*G26/10000))</f>
        <v>0</v>
      </c>
      <c r="H24" s="80" t="n">
        <f aca="false">IF(ISERROR(H27*F24*H26/10000),0,(H27*F24*H26/10000))</f>
        <v>0</v>
      </c>
      <c r="I24" s="79" t="n">
        <f aca="false">IF(ISERROR(I27*G24*I26/10000),0,(I27*G24*I26/10000))</f>
        <v>0</v>
      </c>
      <c r="J24" s="80" t="n">
        <f aca="false">IF(ISERROR(J27*H24*J26/10000),0,(J27*H24*J26/10000))</f>
        <v>0</v>
      </c>
      <c r="K24" s="79" t="n">
        <f aca="false">IF(ISERROR(K27*I24*K26/10000),0,(K27*I24*K26/10000))</f>
        <v>0</v>
      </c>
      <c r="L24" s="86"/>
    </row>
    <row r="25" customFormat="false" ht="19.5" hidden="false" customHeight="true" outlineLevel="0" collapsed="false">
      <c r="A25" s="81" t="s">
        <v>23</v>
      </c>
      <c r="B25" s="82" t="s">
        <v>16</v>
      </c>
      <c r="C25" s="40"/>
      <c r="D25" s="83" t="n">
        <f aca="false">IF(ISERROR((D24/C24*100)),0,(D24/C24*100))</f>
        <v>0</v>
      </c>
      <c r="E25" s="84" t="n">
        <f aca="false">IF(ISERROR((E24/D24*100)),0,(E24/D24*100))</f>
        <v>0</v>
      </c>
      <c r="F25" s="85" t="n">
        <f aca="false">IF(ISERROR((F24/E24*100)),0,(F24/E24*100))</f>
        <v>0</v>
      </c>
      <c r="G25" s="84" t="n">
        <f aca="false">IF(ISERROR((G24/E24*100)),0,(G24/E24*100))</f>
        <v>0</v>
      </c>
      <c r="H25" s="85" t="n">
        <f aca="false">IF(ISERROR((H24/F24*100)),0,(H24/F24*100))</f>
        <v>0</v>
      </c>
      <c r="I25" s="84" t="n">
        <f aca="false">IF(ISERROR((I24/G24*100)),0,(I24/G24*100))</f>
        <v>0</v>
      </c>
      <c r="J25" s="85" t="n">
        <f aca="false">IF(ISERROR((J24/H24*100)),0,(J24/H24*100))</f>
        <v>0</v>
      </c>
      <c r="K25" s="84" t="n">
        <f aca="false">IF(ISERROR((K24/I24*100)),0,(K24/I24*100))</f>
        <v>0</v>
      </c>
      <c r="L25" s="86"/>
    </row>
    <row r="26" customFormat="false" ht="11.25" hidden="false" customHeight="true" outlineLevel="0" collapsed="false">
      <c r="A26" s="81" t="s">
        <v>17</v>
      </c>
      <c r="B26" s="82" t="s">
        <v>24</v>
      </c>
      <c r="C26" s="40"/>
      <c r="D26" s="87"/>
      <c r="E26" s="88"/>
      <c r="F26" s="40"/>
      <c r="G26" s="88"/>
      <c r="H26" s="40"/>
      <c r="I26" s="88"/>
      <c r="J26" s="40"/>
      <c r="K26" s="88"/>
      <c r="L26" s="86"/>
    </row>
    <row r="27" customFormat="false" ht="19.5" hidden="false" customHeight="true" outlineLevel="0" collapsed="false">
      <c r="A27" s="89" t="s">
        <v>19</v>
      </c>
      <c r="B27" s="90" t="s">
        <v>25</v>
      </c>
      <c r="C27" s="91"/>
      <c r="D27" s="92"/>
      <c r="E27" s="93"/>
      <c r="F27" s="91"/>
      <c r="G27" s="93"/>
      <c r="H27" s="91"/>
      <c r="I27" s="93"/>
      <c r="J27" s="91"/>
      <c r="K27" s="93"/>
      <c r="L27" s="86"/>
    </row>
    <row r="28" customFormat="false" ht="54" hidden="false" customHeight="true" outlineLevel="0" collapsed="false">
      <c r="A28" s="56" t="s">
        <v>29</v>
      </c>
      <c r="B28" s="57" t="s">
        <v>12</v>
      </c>
      <c r="C28" s="96" t="n">
        <v>284720.8</v>
      </c>
      <c r="D28" s="97" t="n">
        <v>313283.1261168</v>
      </c>
      <c r="E28" s="98" t="n">
        <v>332107.574001176</v>
      </c>
      <c r="F28" s="96" t="n">
        <v>349342.922091531</v>
      </c>
      <c r="G28" s="98" t="n">
        <v>351875.147044803</v>
      </c>
      <c r="H28" s="96" t="n">
        <v>369420.777493271</v>
      </c>
      <c r="I28" s="98" t="n">
        <v>373006.29855611</v>
      </c>
      <c r="J28" s="96" t="n">
        <v>394431.210894423</v>
      </c>
      <c r="K28" s="98" t="n">
        <v>400496.267329304</v>
      </c>
      <c r="L28" s="99" t="s">
        <v>30</v>
      </c>
    </row>
    <row r="29" customFormat="false" ht="29.25" hidden="false" customHeight="true" outlineLevel="0" collapsed="false">
      <c r="A29" s="100" t="s">
        <v>13</v>
      </c>
      <c r="B29" s="101" t="s">
        <v>12</v>
      </c>
      <c r="C29" s="102" t="n">
        <v>330</v>
      </c>
      <c r="D29" s="103" t="n">
        <v>0</v>
      </c>
      <c r="E29" s="35" t="s">
        <v>14</v>
      </c>
      <c r="F29" s="36" t="s">
        <v>14</v>
      </c>
      <c r="G29" s="35" t="s">
        <v>14</v>
      </c>
      <c r="H29" s="36" t="s">
        <v>14</v>
      </c>
      <c r="I29" s="35" t="s">
        <v>14</v>
      </c>
      <c r="J29" s="36" t="s">
        <v>14</v>
      </c>
      <c r="K29" s="35" t="s">
        <v>14</v>
      </c>
      <c r="L29" s="104"/>
    </row>
    <row r="30" customFormat="false" ht="18" hidden="false" customHeight="true" outlineLevel="0" collapsed="false">
      <c r="A30" s="62" t="s">
        <v>23</v>
      </c>
      <c r="B30" s="63" t="s">
        <v>16</v>
      </c>
      <c r="C30" s="105" t="n">
        <v>102.964152866187</v>
      </c>
      <c r="D30" s="106" t="n">
        <v>110.031696355447</v>
      </c>
      <c r="E30" s="107" t="n">
        <v>106.008765335595</v>
      </c>
      <c r="F30" s="105" t="n">
        <v>105.189688353899</v>
      </c>
      <c r="G30" s="107" t="n">
        <v>105.952159658833</v>
      </c>
      <c r="H30" s="105" t="n">
        <v>105.747319934674</v>
      </c>
      <c r="I30" s="107" t="n">
        <v>106.005298097571</v>
      </c>
      <c r="J30" s="105" t="n">
        <v>106.770175075387</v>
      </c>
      <c r="K30" s="107" t="n">
        <v>107.369840369883</v>
      </c>
      <c r="L30" s="61"/>
    </row>
    <row r="31" customFormat="false" ht="11.25" hidden="false" customHeight="true" outlineLevel="0" collapsed="false">
      <c r="A31" s="62" t="s">
        <v>17</v>
      </c>
      <c r="B31" s="63" t="s">
        <v>24</v>
      </c>
      <c r="C31" s="105" t="n">
        <v>106.10481437791</v>
      </c>
      <c r="D31" s="106" t="n">
        <v>106.979870385304</v>
      </c>
      <c r="E31" s="107" t="n">
        <v>104.924606433331</v>
      </c>
      <c r="F31" s="105" t="n">
        <v>104.875294683758</v>
      </c>
      <c r="G31" s="107" t="n">
        <v>104.412352658121</v>
      </c>
      <c r="H31" s="105" t="n">
        <v>103.774986740873</v>
      </c>
      <c r="I31" s="107" t="n">
        <v>103.474980262181</v>
      </c>
      <c r="J31" s="105" t="n">
        <v>103.887427537174</v>
      </c>
      <c r="K31" s="107" t="n">
        <v>103.643651129274</v>
      </c>
      <c r="L31" s="61"/>
    </row>
    <row r="32" customFormat="false" ht="18" hidden="false" customHeight="true" outlineLevel="0" collapsed="false">
      <c r="A32" s="108" t="s">
        <v>19</v>
      </c>
      <c r="B32" s="109" t="s">
        <v>25</v>
      </c>
      <c r="C32" s="110" t="n">
        <v>97.0957102558467</v>
      </c>
      <c r="D32" s="111" t="n">
        <v>102.82050275217</v>
      </c>
      <c r="E32" s="112" t="n">
        <v>101.033218684997</v>
      </c>
      <c r="F32" s="110" t="n">
        <v>100.300113061564</v>
      </c>
      <c r="G32" s="112" t="n">
        <v>101.474593821335</v>
      </c>
      <c r="H32" s="110" t="n">
        <v>101.900757263839</v>
      </c>
      <c r="I32" s="112" t="n">
        <v>102.445757156022</v>
      </c>
      <c r="J32" s="110" t="n">
        <v>102.774855074348</v>
      </c>
      <c r="K32" s="112" t="n">
        <v>103.595233060892</v>
      </c>
      <c r="L32" s="61"/>
    </row>
    <row r="33" customFormat="false" ht="45" hidden="false" customHeight="true" outlineLevel="0" collapsed="false">
      <c r="A33" s="56" t="s">
        <v>31</v>
      </c>
      <c r="B33" s="57" t="s">
        <v>12</v>
      </c>
      <c r="C33" s="77" t="n">
        <v>44974.7</v>
      </c>
      <c r="D33" s="59" t="n">
        <f aca="false">IF(ISERROR(D37*C33*D36/10000),0,(D37*C33*D36/10000))</f>
        <v>45182.7529622</v>
      </c>
      <c r="E33" s="60" t="n">
        <f aca="false">IF(ISERROR(E37*D33*E36/10000),0,(E37*D33*E36/10000))</f>
        <v>45931.2504477718</v>
      </c>
      <c r="F33" s="58" t="n">
        <f aca="false">IF(ISERROR(F37*E33*F36/10000),0,(F37*E33*F36/10000))</f>
        <v>46635.6061733884</v>
      </c>
      <c r="G33" s="60" t="n">
        <f aca="false">IF(ISERROR(G37*E33*G36/10000),0,(G37*E33*G36/10000))</f>
        <v>47283.5123922047</v>
      </c>
      <c r="H33" s="58" t="n">
        <f aca="false">IF(ISERROR(H37*F33*H36/10000),0,(H37*F33*H36/10000))</f>
        <v>47541.4561877003</v>
      </c>
      <c r="I33" s="60" t="n">
        <f aca="false">IF(ISERROR(I37*G33*I36/10000),0,(I37*G33*I36/10000))</f>
        <v>48917.1577453553</v>
      </c>
      <c r="J33" s="58" t="n">
        <f aca="false">IF(ISERROR(J37*H33*J36/10000),0,(J37*H33*J36/10000))</f>
        <v>48420.4977126108</v>
      </c>
      <c r="K33" s="60" t="n">
        <f aca="false">IF(ISERROR(K37*I33*K36/10000),0,(K37*I33*K36/10000))</f>
        <v>50660.9565846618</v>
      </c>
      <c r="L33" s="61"/>
    </row>
    <row r="34" customFormat="false" ht="29.25" hidden="false" customHeight="true" outlineLevel="0" collapsed="false">
      <c r="A34" s="31" t="s">
        <v>13</v>
      </c>
      <c r="B34" s="32" t="s">
        <v>12</v>
      </c>
      <c r="C34" s="33" t="n">
        <v>1595</v>
      </c>
      <c r="D34" s="34" t="n">
        <v>1153</v>
      </c>
      <c r="E34" s="113" t="s">
        <v>14</v>
      </c>
      <c r="F34" s="114" t="s">
        <v>14</v>
      </c>
      <c r="G34" s="113" t="s">
        <v>14</v>
      </c>
      <c r="H34" s="114" t="s">
        <v>14</v>
      </c>
      <c r="I34" s="113" t="s">
        <v>14</v>
      </c>
      <c r="J34" s="114" t="s">
        <v>14</v>
      </c>
      <c r="K34" s="113" t="s">
        <v>14</v>
      </c>
      <c r="L34" s="61"/>
    </row>
    <row r="35" customFormat="false" ht="18" hidden="false" customHeight="true" outlineLevel="0" collapsed="false">
      <c r="A35" s="62" t="s">
        <v>23</v>
      </c>
      <c r="B35" s="63" t="s">
        <v>16</v>
      </c>
      <c r="C35" s="64" t="n">
        <v>101.4</v>
      </c>
      <c r="D35" s="65" t="n">
        <f aca="false">IF(ISERROR((D33/C33*100)),0,(D33/C33*100))</f>
        <v>100.4626</v>
      </c>
      <c r="E35" s="66" t="n">
        <f aca="false">IF(ISERROR((E33/D33*100)),0,(E33/D33*100))</f>
        <v>101.6566</v>
      </c>
      <c r="F35" s="67" t="n">
        <f aca="false">IF(ISERROR((F33/E33*100)),0,(F33/E33*100))</f>
        <v>101.5335</v>
      </c>
      <c r="G35" s="66" t="n">
        <f aca="false">IF(ISERROR((G33/E33*100)),0,(G33/E33*100))</f>
        <v>102.9441</v>
      </c>
      <c r="H35" s="67" t="n">
        <f aca="false">IF(ISERROR((H33/F33*100)),0,(H33/F33*100))</f>
        <v>101.9424</v>
      </c>
      <c r="I35" s="66" t="n">
        <f aca="false">IF(ISERROR((I33/G33*100)),0,(I33/G33*100))</f>
        <v>103.455</v>
      </c>
      <c r="J35" s="67" t="n">
        <f aca="false">IF(ISERROR((J33/H33*100)),0,(J33/H33*100))</f>
        <v>101.849</v>
      </c>
      <c r="K35" s="66" t="n">
        <f aca="false">IF(ISERROR((K33/I33*100)),0,(K33/I33*100))</f>
        <v>103.5648</v>
      </c>
      <c r="L35" s="61"/>
    </row>
    <row r="36" customFormat="false" ht="11.25" hidden="false" customHeight="true" outlineLevel="0" collapsed="false">
      <c r="A36" s="62" t="s">
        <v>17</v>
      </c>
      <c r="B36" s="63" t="s">
        <v>24</v>
      </c>
      <c r="C36" s="64" t="n">
        <v>100.1</v>
      </c>
      <c r="D36" s="115" t="n">
        <v>102.2</v>
      </c>
      <c r="E36" s="116" t="n">
        <v>103.1</v>
      </c>
      <c r="F36" s="64" t="n">
        <v>103.5</v>
      </c>
      <c r="G36" s="116" t="n">
        <v>104.3</v>
      </c>
      <c r="H36" s="64" t="n">
        <v>103.6</v>
      </c>
      <c r="I36" s="116" t="n">
        <v>104.5</v>
      </c>
      <c r="J36" s="64" t="n">
        <v>103.4</v>
      </c>
      <c r="K36" s="116" t="n">
        <v>104.4</v>
      </c>
      <c r="L36" s="61"/>
    </row>
    <row r="37" customFormat="false" ht="18" hidden="false" customHeight="true" outlineLevel="0" collapsed="false">
      <c r="A37" s="108" t="s">
        <v>19</v>
      </c>
      <c r="B37" s="109" t="s">
        <v>25</v>
      </c>
      <c r="C37" s="117" t="n">
        <v>101.299266641348</v>
      </c>
      <c r="D37" s="118" t="n">
        <v>98.3</v>
      </c>
      <c r="E37" s="119" t="n">
        <v>98.6</v>
      </c>
      <c r="F37" s="117" t="n">
        <v>98.1</v>
      </c>
      <c r="G37" s="119" t="n">
        <v>98.7</v>
      </c>
      <c r="H37" s="117" t="n">
        <v>98.4</v>
      </c>
      <c r="I37" s="119" t="n">
        <v>99</v>
      </c>
      <c r="J37" s="117" t="n">
        <v>98.5</v>
      </c>
      <c r="K37" s="119" t="n">
        <v>99.2</v>
      </c>
      <c r="L37" s="61"/>
    </row>
    <row r="38" customFormat="false" ht="54" hidden="false" customHeight="true" outlineLevel="0" collapsed="false">
      <c r="A38" s="56" t="s">
        <v>32</v>
      </c>
      <c r="B38" s="57" t="s">
        <v>12</v>
      </c>
      <c r="C38" s="77" t="n">
        <v>46573.6</v>
      </c>
      <c r="D38" s="59" t="n">
        <f aca="false">IF(ISERROR(D42*C38*D41/10000),0,(D42*C38*D41/10000))</f>
        <v>62091.14108352</v>
      </c>
      <c r="E38" s="60" t="n">
        <f aca="false">IF(ISERROR(E42*D38*E41/10000),0,(E42*D38*E41/10000))</f>
        <v>66362.7011343608</v>
      </c>
      <c r="F38" s="58" t="n">
        <f aca="false">IF(ISERROR(F42*E38*F41/10000),0,(F42*E38*F41/10000))</f>
        <v>68962.6391305924</v>
      </c>
      <c r="G38" s="60" t="n">
        <f aca="false">IF(ISERROR(G42*E38*G41/10000),0,(G42*E38*G41/10000))</f>
        <v>69726.069008172</v>
      </c>
      <c r="H38" s="58" t="n">
        <f aca="false">IF(ISERROR(H42*F38*H41/10000),0,(H42*F38*H41/10000))</f>
        <v>71628.2520209072</v>
      </c>
      <c r="I38" s="60" t="n">
        <f aca="false">IF(ISERROR(I42*G38*I41/10000),0,(I42*G38*I41/10000))</f>
        <v>73436.7091130075</v>
      </c>
      <c r="J38" s="58" t="n">
        <f aca="false">IF(ISERROR(J42*H38*J41/10000),0,(J42*H38*J41/10000))</f>
        <v>74435.9362436227</v>
      </c>
      <c r="K38" s="60" t="n">
        <f aca="false">IF(ISERROR(K42*I38*K41/10000),0,(K42*I38*K41/10000))</f>
        <v>77503.3403168494</v>
      </c>
      <c r="L38" s="61"/>
    </row>
    <row r="39" customFormat="false" ht="29.25" hidden="false" customHeight="true" outlineLevel="0" collapsed="false">
      <c r="A39" s="31" t="s">
        <v>13</v>
      </c>
      <c r="B39" s="32" t="s">
        <v>12</v>
      </c>
      <c r="C39" s="33" t="n">
        <v>37924</v>
      </c>
      <c r="D39" s="34" t="n">
        <v>52040</v>
      </c>
      <c r="E39" s="113" t="s">
        <v>14</v>
      </c>
      <c r="F39" s="114" t="s">
        <v>14</v>
      </c>
      <c r="G39" s="113" t="s">
        <v>14</v>
      </c>
      <c r="H39" s="114" t="s">
        <v>14</v>
      </c>
      <c r="I39" s="113" t="s">
        <v>14</v>
      </c>
      <c r="J39" s="114" t="s">
        <v>14</v>
      </c>
      <c r="K39" s="113" t="s">
        <v>14</v>
      </c>
      <c r="L39" s="61"/>
    </row>
    <row r="40" customFormat="false" ht="18" hidden="false" customHeight="true" outlineLevel="0" collapsed="false">
      <c r="A40" s="62" t="s">
        <v>23</v>
      </c>
      <c r="B40" s="63" t="s">
        <v>16</v>
      </c>
      <c r="C40" s="64" t="n">
        <v>531.28</v>
      </c>
      <c r="D40" s="65" t="n">
        <f aca="false">IF(ISERROR((D38/C38*100)),0,(D38/C38*100))</f>
        <v>133.31832</v>
      </c>
      <c r="E40" s="66" t="n">
        <f aca="false">IF(ISERROR((E38/D38*100)),0,(E38/D38*100))</f>
        <v>106.8795</v>
      </c>
      <c r="F40" s="67" t="n">
        <f aca="false">IF(ISERROR((F38/E38*100)),0,(F38/E38*100))</f>
        <v>103.91777</v>
      </c>
      <c r="G40" s="66" t="n">
        <f aca="false">IF(ISERROR((G38/E38*100)),0,(G38/E38*100))</f>
        <v>105.06816</v>
      </c>
      <c r="H40" s="67" t="n">
        <f aca="false">IF(ISERROR((H38/F38*100)),0,(H38/F38*100))</f>
        <v>103.8653</v>
      </c>
      <c r="I40" s="66" t="n">
        <f aca="false">IF(ISERROR((I38/G38*100)),0,(I38/G38*100))</f>
        <v>105.32174</v>
      </c>
      <c r="J40" s="67" t="n">
        <f aca="false">IF(ISERROR((J38/H38*100)),0,(J38/H38*100))</f>
        <v>103.9198</v>
      </c>
      <c r="K40" s="66" t="n">
        <f aca="false">IF(ISERROR((K38/I38*100)),0,(K38/I38*100))</f>
        <v>105.5376</v>
      </c>
      <c r="L40" s="61"/>
    </row>
    <row r="41" customFormat="false" ht="11.25" hidden="false" customHeight="true" outlineLevel="0" collapsed="false">
      <c r="A41" s="62" t="s">
        <v>17</v>
      </c>
      <c r="B41" s="63" t="s">
        <v>24</v>
      </c>
      <c r="C41" s="64" t="n">
        <v>108.1</v>
      </c>
      <c r="D41" s="115" t="n">
        <v>112.8</v>
      </c>
      <c r="E41" s="116" t="n">
        <v>105.3</v>
      </c>
      <c r="F41" s="64" t="n">
        <v>103.7</v>
      </c>
      <c r="G41" s="116" t="n">
        <v>104.4</v>
      </c>
      <c r="H41" s="64" t="n">
        <v>103.4</v>
      </c>
      <c r="I41" s="116" t="n">
        <v>104.6</v>
      </c>
      <c r="J41" s="64" t="n">
        <v>103.3</v>
      </c>
      <c r="K41" s="116" t="n">
        <v>104.7</v>
      </c>
      <c r="L41" s="61"/>
    </row>
    <row r="42" customFormat="false" ht="18" hidden="false" customHeight="true" outlineLevel="0" collapsed="false">
      <c r="A42" s="108" t="s">
        <v>19</v>
      </c>
      <c r="B42" s="109" t="s">
        <v>25</v>
      </c>
      <c r="C42" s="117" t="n">
        <v>491.47087466601</v>
      </c>
      <c r="D42" s="118" t="n">
        <v>118.19</v>
      </c>
      <c r="E42" s="119" t="n">
        <v>101.5</v>
      </c>
      <c r="F42" s="117" t="n">
        <v>100.21</v>
      </c>
      <c r="G42" s="119" t="n">
        <v>100.64</v>
      </c>
      <c r="H42" s="117" t="n">
        <v>100.45</v>
      </c>
      <c r="I42" s="119" t="n">
        <v>100.69</v>
      </c>
      <c r="J42" s="117" t="n">
        <v>100.6</v>
      </c>
      <c r="K42" s="119" t="n">
        <v>100.8</v>
      </c>
      <c r="L42" s="61"/>
    </row>
    <row r="43" customFormat="false" ht="18.75" hidden="false" customHeight="true" outlineLevel="0" collapsed="false">
      <c r="A43" s="120" t="s">
        <v>33</v>
      </c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30"/>
    </row>
    <row r="44" customFormat="false" ht="19.5" hidden="false" customHeight="true" outlineLevel="0" collapsed="false">
      <c r="A44" s="75" t="s">
        <v>34</v>
      </c>
      <c r="B44" s="76" t="s">
        <v>25</v>
      </c>
      <c r="C44" s="121" t="n">
        <f aca="false">C19</f>
        <v>0</v>
      </c>
      <c r="D44" s="121" t="n">
        <f aca="false">D19</f>
        <v>0</v>
      </c>
      <c r="E44" s="122" t="n">
        <f aca="false">E19</f>
        <v>0</v>
      </c>
      <c r="F44" s="123" t="n">
        <f aca="false">F19</f>
        <v>0</v>
      </c>
      <c r="G44" s="122" t="n">
        <f aca="false">G19</f>
        <v>0</v>
      </c>
      <c r="H44" s="123" t="n">
        <f aca="false">H19</f>
        <v>0</v>
      </c>
      <c r="I44" s="122" t="n">
        <f aca="false">I19</f>
        <v>0</v>
      </c>
      <c r="J44" s="123" t="n">
        <f aca="false">J19</f>
        <v>0</v>
      </c>
      <c r="K44" s="122" t="n">
        <f aca="false">K19</f>
        <v>0</v>
      </c>
      <c r="L44" s="86"/>
    </row>
    <row r="45" customFormat="false" ht="11.25" hidden="false" customHeight="true" outlineLevel="0" collapsed="false">
      <c r="A45" s="124" t="s">
        <v>35</v>
      </c>
      <c r="B45" s="125" t="s">
        <v>36</v>
      </c>
      <c r="C45" s="64"/>
      <c r="D45" s="115"/>
      <c r="E45" s="116"/>
      <c r="F45" s="64"/>
      <c r="G45" s="116"/>
      <c r="H45" s="64"/>
      <c r="I45" s="116"/>
      <c r="J45" s="64"/>
      <c r="K45" s="116"/>
      <c r="L45" s="86"/>
    </row>
    <row r="46" customFormat="false" ht="11.25" hidden="false" customHeight="true" outlineLevel="0" collapsed="false">
      <c r="A46" s="124" t="s">
        <v>37</v>
      </c>
      <c r="B46" s="125" t="s">
        <v>38</v>
      </c>
      <c r="C46" s="64"/>
      <c r="D46" s="115"/>
      <c r="E46" s="116"/>
      <c r="F46" s="64"/>
      <c r="G46" s="116"/>
      <c r="H46" s="64"/>
      <c r="I46" s="116"/>
      <c r="J46" s="64"/>
      <c r="K46" s="116"/>
      <c r="L46" s="86"/>
    </row>
    <row r="47" customFormat="false" ht="11.25" hidden="false" customHeight="true" outlineLevel="0" collapsed="false">
      <c r="A47" s="126"/>
      <c r="B47" s="127"/>
      <c r="C47" s="64"/>
      <c r="D47" s="115"/>
      <c r="E47" s="116"/>
      <c r="F47" s="64"/>
      <c r="G47" s="116"/>
      <c r="H47" s="64"/>
      <c r="I47" s="116"/>
      <c r="J47" s="64"/>
      <c r="K47" s="116"/>
      <c r="L47" s="86"/>
    </row>
    <row r="48" customFormat="false" ht="11.25" hidden="false" customHeight="true" outlineLevel="0" collapsed="false">
      <c r="A48" s="126"/>
      <c r="B48" s="127"/>
      <c r="C48" s="64"/>
      <c r="D48" s="115"/>
      <c r="E48" s="116"/>
      <c r="F48" s="64"/>
      <c r="G48" s="116"/>
      <c r="H48" s="64"/>
      <c r="I48" s="116"/>
      <c r="J48" s="64"/>
      <c r="K48" s="116"/>
      <c r="L48" s="86"/>
    </row>
    <row r="49" customFormat="false" ht="11.25" hidden="false" customHeight="true" outlineLevel="0" collapsed="false">
      <c r="A49" s="128"/>
      <c r="B49" s="129"/>
      <c r="C49" s="117"/>
      <c r="D49" s="118"/>
      <c r="E49" s="119"/>
      <c r="F49" s="117"/>
      <c r="G49" s="119"/>
      <c r="H49" s="117"/>
      <c r="I49" s="119"/>
      <c r="J49" s="117"/>
      <c r="K49" s="119"/>
      <c r="L49" s="86"/>
    </row>
    <row r="50" customFormat="false" ht="19.5" hidden="false" customHeight="true" outlineLevel="0" collapsed="false">
      <c r="A50" s="75" t="s">
        <v>39</v>
      </c>
      <c r="B50" s="76" t="s">
        <v>25</v>
      </c>
      <c r="C50" s="121" t="n">
        <f aca="false">C23</f>
        <v>0</v>
      </c>
      <c r="D50" s="121" t="n">
        <f aca="false">D23</f>
        <v>0</v>
      </c>
      <c r="E50" s="122" t="n">
        <f aca="false">E23</f>
        <v>0</v>
      </c>
      <c r="F50" s="123" t="n">
        <f aca="false">F23</f>
        <v>0</v>
      </c>
      <c r="G50" s="122" t="n">
        <f aca="false">G23</f>
        <v>0</v>
      </c>
      <c r="H50" s="123" t="n">
        <f aca="false">H23</f>
        <v>0</v>
      </c>
      <c r="I50" s="122" t="n">
        <f aca="false">I23</f>
        <v>0</v>
      </c>
      <c r="J50" s="123" t="n">
        <f aca="false">J23</f>
        <v>0</v>
      </c>
      <c r="K50" s="122" t="n">
        <f aca="false">K23</f>
        <v>0</v>
      </c>
      <c r="L50" s="86"/>
    </row>
    <row r="51" customFormat="false" ht="11.25" hidden="false" customHeight="true" outlineLevel="0" collapsed="false">
      <c r="A51" s="124" t="s">
        <v>40</v>
      </c>
      <c r="B51" s="125" t="s">
        <v>36</v>
      </c>
      <c r="C51" s="64"/>
      <c r="D51" s="115"/>
      <c r="E51" s="116"/>
      <c r="F51" s="64"/>
      <c r="G51" s="116"/>
      <c r="H51" s="64"/>
      <c r="I51" s="116"/>
      <c r="J51" s="64"/>
      <c r="K51" s="116"/>
      <c r="L51" s="86"/>
    </row>
    <row r="52" customFormat="false" ht="11.25" hidden="false" customHeight="true" outlineLevel="0" collapsed="false">
      <c r="A52" s="124" t="s">
        <v>41</v>
      </c>
      <c r="B52" s="125" t="s">
        <v>42</v>
      </c>
      <c r="C52" s="64"/>
      <c r="D52" s="115"/>
      <c r="E52" s="116"/>
      <c r="F52" s="64"/>
      <c r="G52" s="116"/>
      <c r="H52" s="64"/>
      <c r="I52" s="116"/>
      <c r="J52" s="64"/>
      <c r="K52" s="116"/>
      <c r="L52" s="86"/>
    </row>
    <row r="53" customFormat="false" ht="11.25" hidden="false" customHeight="true" outlineLevel="0" collapsed="false">
      <c r="A53" s="124" t="s">
        <v>43</v>
      </c>
      <c r="B53" s="125" t="s">
        <v>42</v>
      </c>
      <c r="C53" s="64"/>
      <c r="D53" s="115"/>
      <c r="E53" s="116"/>
      <c r="F53" s="64"/>
      <c r="G53" s="116"/>
      <c r="H53" s="64"/>
      <c r="I53" s="116"/>
      <c r="J53" s="64"/>
      <c r="K53" s="116"/>
      <c r="L53" s="86"/>
    </row>
    <row r="54" customFormat="false" ht="11.25" hidden="false" customHeight="true" outlineLevel="0" collapsed="false">
      <c r="A54" s="124" t="s">
        <v>44</v>
      </c>
      <c r="B54" s="125" t="s">
        <v>42</v>
      </c>
      <c r="C54" s="64"/>
      <c r="D54" s="115"/>
      <c r="E54" s="116"/>
      <c r="F54" s="64"/>
      <c r="G54" s="116"/>
      <c r="H54" s="64"/>
      <c r="I54" s="116"/>
      <c r="J54" s="64"/>
      <c r="K54" s="116"/>
      <c r="L54" s="86"/>
    </row>
    <row r="55" customFormat="false" ht="11.25" hidden="false" customHeight="true" outlineLevel="0" collapsed="false">
      <c r="A55" s="124" t="s">
        <v>45</v>
      </c>
      <c r="B55" s="125" t="s">
        <v>36</v>
      </c>
      <c r="C55" s="64"/>
      <c r="D55" s="115"/>
      <c r="E55" s="116"/>
      <c r="F55" s="64"/>
      <c r="G55" s="116"/>
      <c r="H55" s="64"/>
      <c r="I55" s="116"/>
      <c r="J55" s="64"/>
      <c r="K55" s="116"/>
      <c r="L55" s="86"/>
    </row>
    <row r="56" customFormat="false" ht="11.25" hidden="false" customHeight="true" outlineLevel="0" collapsed="false">
      <c r="A56" s="126"/>
      <c r="B56" s="127"/>
      <c r="C56" s="64"/>
      <c r="D56" s="115"/>
      <c r="E56" s="116"/>
      <c r="F56" s="64"/>
      <c r="G56" s="116"/>
      <c r="H56" s="64"/>
      <c r="I56" s="116"/>
      <c r="J56" s="64"/>
      <c r="K56" s="116"/>
      <c r="L56" s="86"/>
    </row>
    <row r="57" customFormat="false" ht="11.25" hidden="false" customHeight="true" outlineLevel="0" collapsed="false">
      <c r="A57" s="126"/>
      <c r="B57" s="127"/>
      <c r="C57" s="64"/>
      <c r="D57" s="115"/>
      <c r="E57" s="116"/>
      <c r="F57" s="64"/>
      <c r="G57" s="116"/>
      <c r="H57" s="64"/>
      <c r="I57" s="116"/>
      <c r="J57" s="64"/>
      <c r="K57" s="116"/>
      <c r="L57" s="86"/>
    </row>
    <row r="58" customFormat="false" ht="11.25" hidden="false" customHeight="true" outlineLevel="0" collapsed="false">
      <c r="A58" s="128"/>
      <c r="B58" s="129"/>
      <c r="C58" s="117"/>
      <c r="D58" s="118"/>
      <c r="E58" s="119"/>
      <c r="F58" s="117"/>
      <c r="G58" s="119"/>
      <c r="H58" s="117"/>
      <c r="I58" s="119"/>
      <c r="J58" s="117"/>
      <c r="K58" s="119"/>
      <c r="L58" s="86"/>
    </row>
    <row r="59" customFormat="false" ht="29.25" hidden="false" customHeight="true" outlineLevel="0" collapsed="false">
      <c r="A59" s="75" t="s">
        <v>46</v>
      </c>
      <c r="B59" s="76" t="s">
        <v>25</v>
      </c>
      <c r="C59" s="121" t="n">
        <f aca="false">C37</f>
        <v>101.299266641348</v>
      </c>
      <c r="D59" s="121" t="n">
        <f aca="false">D37</f>
        <v>98.3</v>
      </c>
      <c r="E59" s="122" t="n">
        <f aca="false">E37</f>
        <v>98.6</v>
      </c>
      <c r="F59" s="123" t="n">
        <f aca="false">F37</f>
        <v>98.1</v>
      </c>
      <c r="G59" s="122" t="n">
        <f aca="false">G37</f>
        <v>98.7</v>
      </c>
      <c r="H59" s="123" t="n">
        <f aca="false">H37</f>
        <v>98.4</v>
      </c>
      <c r="I59" s="122" t="n">
        <f aca="false">I37</f>
        <v>99</v>
      </c>
      <c r="J59" s="123" t="n">
        <f aca="false">J37</f>
        <v>98.5</v>
      </c>
      <c r="K59" s="122" t="n">
        <f aca="false">K37</f>
        <v>99.2</v>
      </c>
      <c r="L59" s="86"/>
    </row>
    <row r="60" customFormat="false" ht="11.25" hidden="false" customHeight="true" outlineLevel="0" collapsed="false">
      <c r="A60" s="124" t="s">
        <v>47</v>
      </c>
      <c r="B60" s="125" t="s">
        <v>48</v>
      </c>
      <c r="C60" s="64" t="n">
        <v>12548.1</v>
      </c>
      <c r="D60" s="115" t="n">
        <v>12334.7</v>
      </c>
      <c r="E60" s="116" t="n">
        <v>12162.1</v>
      </c>
      <c r="F60" s="64" t="n">
        <v>11931</v>
      </c>
      <c r="G60" s="116" t="n">
        <v>12003.9</v>
      </c>
      <c r="H60" s="64" t="n">
        <v>11740.1</v>
      </c>
      <c r="I60" s="116" t="n">
        <v>11883.95</v>
      </c>
      <c r="J60" s="64" t="n">
        <v>11564</v>
      </c>
      <c r="K60" s="116" t="n">
        <v>11788.8</v>
      </c>
      <c r="L60" s="86"/>
    </row>
    <row r="61" customFormat="false" ht="11.25" hidden="false" customHeight="true" outlineLevel="0" collapsed="false">
      <c r="A61" s="126"/>
      <c r="B61" s="127"/>
      <c r="C61" s="64"/>
      <c r="D61" s="115"/>
      <c r="E61" s="116"/>
      <c r="F61" s="64"/>
      <c r="G61" s="116"/>
      <c r="H61" s="64"/>
      <c r="I61" s="116"/>
      <c r="J61" s="64"/>
      <c r="K61" s="116"/>
      <c r="L61" s="86"/>
    </row>
    <row r="62" customFormat="false" ht="11.25" hidden="false" customHeight="true" outlineLevel="0" collapsed="false">
      <c r="A62" s="126"/>
      <c r="B62" s="127"/>
      <c r="C62" s="64"/>
      <c r="D62" s="115"/>
      <c r="E62" s="116"/>
      <c r="F62" s="64"/>
      <c r="G62" s="116"/>
      <c r="H62" s="64"/>
      <c r="I62" s="116"/>
      <c r="J62" s="64"/>
      <c r="K62" s="116"/>
      <c r="L62" s="86"/>
    </row>
    <row r="63" customFormat="false" ht="11.25" hidden="false" customHeight="true" outlineLevel="0" collapsed="false">
      <c r="A63" s="128"/>
      <c r="B63" s="129"/>
      <c r="C63" s="117"/>
      <c r="D63" s="118"/>
      <c r="E63" s="119"/>
      <c r="F63" s="117"/>
      <c r="G63" s="119"/>
      <c r="H63" s="117"/>
      <c r="I63" s="119"/>
      <c r="J63" s="117"/>
      <c r="K63" s="119"/>
      <c r="L63" s="86"/>
    </row>
    <row r="64" customFormat="false" ht="39" hidden="false" customHeight="true" outlineLevel="0" collapsed="false">
      <c r="A64" s="75" t="s">
        <v>49</v>
      </c>
      <c r="B64" s="76" t="s">
        <v>25</v>
      </c>
      <c r="C64" s="121" t="n">
        <f aca="false">C42</f>
        <v>491.47087466601</v>
      </c>
      <c r="D64" s="121" t="n">
        <f aca="false">D42</f>
        <v>118.19</v>
      </c>
      <c r="E64" s="122" t="n">
        <f aca="false">E42</f>
        <v>101.5</v>
      </c>
      <c r="F64" s="123" t="n">
        <f aca="false">F42</f>
        <v>100.21</v>
      </c>
      <c r="G64" s="122" t="n">
        <f aca="false">G42</f>
        <v>100.64</v>
      </c>
      <c r="H64" s="123" t="n">
        <f aca="false">H42</f>
        <v>100.45</v>
      </c>
      <c r="I64" s="122" t="n">
        <f aca="false">I42</f>
        <v>100.69</v>
      </c>
      <c r="J64" s="123" t="n">
        <f aca="false">J42</f>
        <v>100.6</v>
      </c>
      <c r="K64" s="122" t="n">
        <f aca="false">K42</f>
        <v>100.8</v>
      </c>
      <c r="L64" s="86"/>
    </row>
    <row r="65" customFormat="false" ht="11.25" hidden="false" customHeight="true" outlineLevel="0" collapsed="false">
      <c r="A65" s="124" t="s">
        <v>50</v>
      </c>
      <c r="B65" s="125" t="s">
        <v>51</v>
      </c>
      <c r="C65" s="64" t="n">
        <v>165.8</v>
      </c>
      <c r="D65" s="115" t="n">
        <v>195.8</v>
      </c>
      <c r="E65" s="116" t="n">
        <v>198.9</v>
      </c>
      <c r="F65" s="64" t="n">
        <v>199.3</v>
      </c>
      <c r="G65" s="116" t="n">
        <v>200.1</v>
      </c>
      <c r="H65" s="64" t="n">
        <v>200.3</v>
      </c>
      <c r="I65" s="116" t="n">
        <v>201.5</v>
      </c>
      <c r="J65" s="64" t="n">
        <v>201.5</v>
      </c>
      <c r="K65" s="116" t="n">
        <v>203.1</v>
      </c>
      <c r="L65" s="86"/>
    </row>
    <row r="66" customFormat="false" ht="11.25" hidden="false" customHeight="true" outlineLevel="0" collapsed="false">
      <c r="A66" s="124" t="s">
        <v>52</v>
      </c>
      <c r="B66" s="125" t="s">
        <v>51</v>
      </c>
      <c r="C66" s="64" t="n">
        <v>35.9</v>
      </c>
      <c r="D66" s="115" t="n">
        <v>34.3</v>
      </c>
      <c r="E66" s="116" t="n">
        <v>34.8</v>
      </c>
      <c r="F66" s="64" t="n">
        <v>34.9</v>
      </c>
      <c r="G66" s="116" t="n">
        <v>35</v>
      </c>
      <c r="H66" s="64" t="n">
        <v>35.1</v>
      </c>
      <c r="I66" s="116" t="n">
        <v>35.2</v>
      </c>
      <c r="J66" s="64" t="n">
        <v>32.3</v>
      </c>
      <c r="K66" s="116" t="n">
        <v>35.5</v>
      </c>
      <c r="L66" s="86"/>
    </row>
    <row r="67" customFormat="false" ht="11.25" hidden="false" customHeight="true" outlineLevel="0" collapsed="false">
      <c r="A67" s="126" t="s">
        <v>53</v>
      </c>
      <c r="B67" s="127" t="s">
        <v>36</v>
      </c>
      <c r="C67" s="64" t="n">
        <v>6470.58</v>
      </c>
      <c r="D67" s="115" t="n">
        <v>7648.2</v>
      </c>
      <c r="E67" s="116" t="n">
        <v>7762.9</v>
      </c>
      <c r="F67" s="64" t="n">
        <v>7778.49</v>
      </c>
      <c r="G67" s="116" t="n">
        <v>7809.5</v>
      </c>
      <c r="H67" s="64" t="n">
        <v>7817.4</v>
      </c>
      <c r="I67" s="116" t="n">
        <v>7864.1</v>
      </c>
      <c r="J67" s="64" t="n">
        <v>7864.29</v>
      </c>
      <c r="K67" s="116" t="n">
        <v>7927.1</v>
      </c>
      <c r="L67" s="86"/>
    </row>
    <row r="68" customFormat="false" ht="11.25" hidden="false" customHeight="true" outlineLevel="0" collapsed="false">
      <c r="A68" s="126"/>
      <c r="B68" s="127"/>
      <c r="C68" s="64"/>
      <c r="D68" s="115"/>
      <c r="E68" s="116"/>
      <c r="F68" s="64"/>
      <c r="G68" s="116"/>
      <c r="H68" s="64"/>
      <c r="I68" s="116"/>
      <c r="J68" s="64"/>
      <c r="K68" s="116"/>
      <c r="L68" s="86"/>
    </row>
    <row r="69" customFormat="false" ht="11.25" hidden="false" customHeight="true" outlineLevel="0" collapsed="false">
      <c r="A69" s="128"/>
      <c r="B69" s="129"/>
      <c r="C69" s="117"/>
      <c r="D69" s="118"/>
      <c r="E69" s="119"/>
      <c r="F69" s="117"/>
      <c r="G69" s="119"/>
      <c r="H69" s="117"/>
      <c r="I69" s="119"/>
      <c r="J69" s="117"/>
      <c r="K69" s="119"/>
      <c r="L69" s="130"/>
    </row>
    <row r="70" customFormat="false" ht="11.25" hidden="false" customHeight="true" outlineLevel="0" collapsed="false">
      <c r="A70" s="131"/>
      <c r="B70" s="132"/>
      <c r="C70" s="131"/>
      <c r="D70" s="131"/>
      <c r="E70" s="131"/>
      <c r="F70" s="131"/>
      <c r="G70" s="131"/>
      <c r="H70" s="131"/>
      <c r="I70" s="131"/>
      <c r="J70" s="131"/>
      <c r="K70" s="131"/>
      <c r="L70" s="131"/>
    </row>
  </sheetData>
  <sheetProtection sheet="true"/>
  <mergeCells count="11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  <mergeCell ref="A43:K43"/>
  </mergeCells>
  <conditionalFormatting sqref="G28">
    <cfRule type="cellIs" priority="2" operator="lessThan" aboveAverage="0" equalAverage="0" bottom="0" percent="0" rank="0" text="" dxfId="0">
      <formula>$F$11</formula>
    </cfRule>
  </conditionalFormatting>
  <conditionalFormatting sqref="G35">
    <cfRule type="cellIs" priority="3" operator="lessThan" aboveAverage="0" equalAverage="0" bottom="0" percent="0" rank="0" text="" dxfId="1">
      <formula>$F$128</formula>
    </cfRule>
  </conditionalFormatting>
  <conditionalFormatting sqref="I28">
    <cfRule type="cellIs" priority="4" operator="lessThan" aboveAverage="0" equalAverage="0" bottom="0" percent="0" rank="0" text="" dxfId="2">
      <formula>$H$11</formula>
    </cfRule>
  </conditionalFormatting>
  <conditionalFormatting sqref="I35">
    <cfRule type="cellIs" priority="5" operator="lessThan" aboveAverage="0" equalAverage="0" bottom="0" percent="0" rank="0" text="" dxfId="3">
      <formula>$H$128</formula>
    </cfRule>
  </conditionalFormatting>
  <conditionalFormatting sqref="K28">
    <cfRule type="cellIs" priority="6" operator="lessThan" aboveAverage="0" equalAverage="0" bottom="0" percent="0" rank="0" text="" dxfId="4">
      <formula>$J$11</formula>
    </cfRule>
  </conditionalFormatting>
  <conditionalFormatting sqref="K35">
    <cfRule type="cellIs" priority="7" operator="lessThan" aboveAverage="0" equalAverage="0" bottom="0" percent="0" rank="0" text="" dxfId="5">
      <formula>$J$128</formula>
    </cfRule>
  </conditionalFormatting>
  <conditionalFormatting sqref="G17">
    <cfRule type="cellIs" priority="8" operator="lessThan" aboveAverage="0" equalAverage="0" bottom="0" percent="0" rank="0" text="" dxfId="6">
      <formula>$F$10</formula>
    </cfRule>
  </conditionalFormatting>
  <conditionalFormatting sqref="I17">
    <cfRule type="cellIs" priority="9" operator="lessThan" aboveAverage="0" equalAverage="0" bottom="0" percent="0" rank="0" text="" dxfId="7">
      <formula>$H$10</formula>
    </cfRule>
  </conditionalFormatting>
  <conditionalFormatting sqref="K17">
    <cfRule type="cellIs" priority="10" operator="lessThan" aboveAverage="0" equalAverage="0" bottom="0" percent="0" rank="0" text="" dxfId="8">
      <formula>$J$10</formula>
    </cfRule>
  </conditionalFormatting>
  <conditionalFormatting sqref="G21">
    <cfRule type="cellIs" priority="11" operator="lessThan" aboveAverage="0" equalAverage="0" bottom="0" percent="0" rank="0" text="" dxfId="9">
      <formula>$F$10</formula>
    </cfRule>
  </conditionalFormatting>
  <conditionalFormatting sqref="I21">
    <cfRule type="cellIs" priority="12" operator="lessThan" aboveAverage="0" equalAverage="0" bottom="0" percent="0" rank="0" text="" dxfId="10">
      <formula>$H$10</formula>
    </cfRule>
  </conditionalFormatting>
  <conditionalFormatting sqref="K21">
    <cfRule type="cellIs" priority="13" operator="lessThan" aboveAverage="0" equalAverage="0" bottom="0" percent="0" rank="0" text="" dxfId="11">
      <formula>$J$10</formula>
    </cfRule>
  </conditionalFormatting>
  <conditionalFormatting sqref="G25">
    <cfRule type="cellIs" priority="14" operator="lessThan" aboveAverage="0" equalAverage="0" bottom="0" percent="0" rank="0" text="" dxfId="12">
      <formula>$F$10</formula>
    </cfRule>
  </conditionalFormatting>
  <conditionalFormatting sqref="I25">
    <cfRule type="cellIs" priority="15" operator="lessThan" aboveAverage="0" equalAverage="0" bottom="0" percent="0" rank="0" text="" dxfId="13">
      <formula>$H$10</formula>
    </cfRule>
  </conditionalFormatting>
  <conditionalFormatting sqref="K25">
    <cfRule type="cellIs" priority="16" operator="lessThan" aboveAverage="0" equalAverage="0" bottom="0" percent="0" rank="0" text="" dxfId="14">
      <formula>$J$10</formula>
    </cfRule>
  </conditionalFormatting>
  <conditionalFormatting sqref="G30:G32">
    <cfRule type="cellIs" priority="17" operator="lessThan" aboveAverage="0" equalAverage="0" bottom="0" percent="0" rank="0" text="" dxfId="15">
      <formula>$F$11</formula>
    </cfRule>
  </conditionalFormatting>
  <conditionalFormatting sqref="I30:I32">
    <cfRule type="cellIs" priority="18" operator="lessThan" aboveAverage="0" equalAverage="0" bottom="0" percent="0" rank="0" text="" dxfId="16">
      <formula>$H$11</formula>
    </cfRule>
  </conditionalFormatting>
  <conditionalFormatting sqref="K30:K32">
    <cfRule type="cellIs" priority="19" operator="lessThan" aboveAverage="0" equalAverage="0" bottom="0" percent="0" rank="0" text="" dxfId="17">
      <formula>$J$11</formula>
    </cfRule>
  </conditionalFormatting>
  <conditionalFormatting sqref="G40">
    <cfRule type="cellIs" priority="20" operator="lessThan" aboveAverage="0" equalAverage="0" bottom="0" percent="0" rank="0" text="" dxfId="18">
      <formula>$F$128</formula>
    </cfRule>
  </conditionalFormatting>
  <conditionalFormatting sqref="I40">
    <cfRule type="cellIs" priority="21" operator="lessThan" aboveAverage="0" equalAverage="0" bottom="0" percent="0" rank="0" text="" dxfId="19">
      <formula>$H$128</formula>
    </cfRule>
  </conditionalFormatting>
  <conditionalFormatting sqref="K40">
    <cfRule type="cellIs" priority="22" operator="lessThan" aboveAverage="0" equalAverage="0" bottom="0" percent="0" rank="0" text="" dxfId="20">
      <formula>$J$128</formula>
    </cfRule>
  </conditionalFormatting>
  <conditionalFormatting sqref="G44">
    <cfRule type="cellIs" priority="23" operator="lessThan" aboveAverage="0" equalAverage="0" bottom="0" percent="0" rank="0" text="" dxfId="21">
      <formula>#ref!</formula>
    </cfRule>
  </conditionalFormatting>
  <conditionalFormatting sqref="I44">
    <cfRule type="cellIs" priority="24" operator="lessThan" aboveAverage="0" equalAverage="0" bottom="0" percent="0" rank="0" text="" dxfId="22">
      <formula>$H$14</formula>
    </cfRule>
  </conditionalFormatting>
  <conditionalFormatting sqref="K44">
    <cfRule type="cellIs" priority="25" operator="lessThan" aboveAverage="0" equalAverage="0" bottom="0" percent="0" rank="0" text="" dxfId="23">
      <formula>$J$14</formula>
    </cfRule>
  </conditionalFormatting>
  <conditionalFormatting sqref="G50">
    <cfRule type="cellIs" priority="26" operator="lessThan" aboveAverage="0" equalAverage="0" bottom="0" percent="0" rank="0" text="" dxfId="24">
      <formula>#ref!</formula>
    </cfRule>
  </conditionalFormatting>
  <conditionalFormatting sqref="I50">
    <cfRule type="cellIs" priority="27" operator="lessThan" aboveAverage="0" equalAverage="0" bottom="0" percent="0" rank="0" text="" dxfId="25">
      <formula>$H$14</formula>
    </cfRule>
  </conditionalFormatting>
  <conditionalFormatting sqref="K50">
    <cfRule type="cellIs" priority="28" operator="lessThan" aboveAverage="0" equalAverage="0" bottom="0" percent="0" rank="0" text="" dxfId="26">
      <formula>$J$14</formula>
    </cfRule>
  </conditionalFormatting>
  <conditionalFormatting sqref="G59">
    <cfRule type="cellIs" priority="29" operator="lessThan" aboveAverage="0" equalAverage="0" bottom="0" percent="0" rank="0" text="" dxfId="27">
      <formula>#ref!</formula>
    </cfRule>
  </conditionalFormatting>
  <conditionalFormatting sqref="I59">
    <cfRule type="cellIs" priority="30" operator="lessThan" aboveAverage="0" equalAverage="0" bottom="0" percent="0" rank="0" text="" dxfId="28">
      <formula>$H$14</formula>
    </cfRule>
  </conditionalFormatting>
  <conditionalFormatting sqref="K59">
    <cfRule type="cellIs" priority="31" operator="lessThan" aboveAverage="0" equalAverage="0" bottom="0" percent="0" rank="0" text="" dxfId="29">
      <formula>$J$14</formula>
    </cfRule>
  </conditionalFormatting>
  <conditionalFormatting sqref="G64">
    <cfRule type="cellIs" priority="32" operator="lessThan" aboveAverage="0" equalAverage="0" bottom="0" percent="0" rank="0" text="" dxfId="30">
      <formula>#ref!</formula>
    </cfRule>
  </conditionalFormatting>
  <conditionalFormatting sqref="I64">
    <cfRule type="cellIs" priority="33" operator="lessThan" aboveAverage="0" equalAverage="0" bottom="0" percent="0" rank="0" text="" dxfId="31">
      <formula>$H$14</formula>
    </cfRule>
  </conditionalFormatting>
  <conditionalFormatting sqref="K64">
    <cfRule type="cellIs" priority="34" operator="lessThan" aboveAverage="0" equalAverage="0" bottom="0" percent="0" rank="0" text="" dxfId="32">
      <formula>$J$14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2024-05-03T10:53:24Z</dcterms:created>
  <dc:creator>Пользователь</dc:creator>
  <dc:description/>
  <dc:language>ru-RU</dc:language>
  <cp:lastModifiedBy>Пользователь</cp:lastModifiedBy>
  <cp:lastPrinted>2024-05-03T11:57:19Z</cp:lastPrinted>
  <dcterms:modified xsi:type="dcterms:W3CDTF">2024-06-11T11:07:04Z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